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200" windowHeight="718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<sst xmlns="http://schemas.openxmlformats.org/spreadsheetml/2006/main" count="139" uniqueCount="134">
  <si>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</si>
  <si>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</si>
  <si>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</si>
  <si>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</si>
  <si>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</si>
  <si>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</si>
  <si>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</si>
  <si>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</si>
  <si>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</si>
  <si>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</si>
  <si>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</si>
  <si>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</si>
  <si>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</si>
  <si>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</si>
  <si>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</si>
  <si>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</si>
  <si>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</si>
  <si>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</si>
  <si>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</si>
  <si>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</si>
  <si>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</si>
  <si>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</si>
  <si>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</si>
  <si>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</si>
  <si>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</si>
  <si>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</si>
  <si>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</si>
  <si>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</si>
  <si>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</si>
  <si>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</si>
  <si>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</si>
  <si>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</si>
  <si>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</si>
  <si>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</si>
  <si>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</si>
  <si>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</si>
  <si>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</si>
  <si>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</si>
  <si>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</si>
  <si>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</si>
  <si>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</si>
  <si>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</si>
  <si>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</si>
  <si>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</si>
  <si>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</si>
  <si>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</si>
  <si>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</si>
  <si>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</si>
  <si>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</si>
  <si>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</si>
  <si>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</si>
  <si>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</si>
  <si>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</si>
  <si>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</si>
  <si>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</si>
  <si>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</si>
  <si>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</si>
  <si>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</si>
  <si>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</si>
  <si>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</si>
  <si>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</si>
  <si>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</si>
  <si>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</si>
  <si>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</si>
  <si>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</si>
  <si>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</si>
  <si>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</si>
  <si>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</si>
  <si>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</si>
  <si>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</si>
  <si>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</si>
  <si>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</si>
  <si>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</si>
  <si>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</si>
  <si>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</si>
  <si>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</si>
  <si>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</si>
  <si>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</si>
  <si>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</si>
  <si>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</si>
  <si>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</si>
  <si>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</si>
  <si>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</si>
  <si>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</si>
  <si>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</si>
  <si>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</si>
  <si>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</si>
  <si>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</si>
  <si>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</si>
  <si>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</si>
  <si>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</si>
  <si>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</si>
  <si>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</si>
  <si>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</si>
  <si>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</si>
  <si>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</si>
  <si>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</si>
  <si>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</si>
  <si>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</si>
  <si>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</si>
  <si>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</si>
  <si>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</si>
  <si>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</si>
  <si>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</si>
  <si>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</si>
  <si>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</si>
  <si>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</si>
  <si>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</si>
  <si>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</si>
  <si>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</si>
  <si>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</si>
  <si>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</si>
  <si>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</si>
  <si>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</si>
  <si>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Н.Н. Богданова</t>
  </si>
  <si>
    <t>Иные межбюджетные трансферты</t>
  </si>
  <si>
    <t>Т. Л. Калентьева, тел. 8-34345-2-19-37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</si>
  <si>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</si>
  <si>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</si>
  <si>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</si>
  <si>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</si>
  <si>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</si>
  <si>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</si>
  <si>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</si>
  <si>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</si>
  <si>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</si>
  <si>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</si>
  <si>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</si>
  <si>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</si>
  <si>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</si>
  <si>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</si>
  <si>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</si>
  <si>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>по расходам  по состоянию на 01 декабря 2016 года.</t>
  </si>
  <si>
    <t>по доходам по состоянию на  01  декабря   2016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</si>
</sst>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2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vertical="top" wrapText="1"/>
    </xf>
    <xf numFmtId="185" fontId="3" fillId="0" borderId="11" xfId="0" applyNumberFormat="1" applyFont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185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80" fontId="1" fillId="0" borderId="15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188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justify" vertical="top" wrapText="1"/>
    </xf>
    <xf numFmtId="185" fontId="3" fillId="0" borderId="12" xfId="0" applyNumberFormat="1" applyFont="1" applyFill="1" applyBorder="1" applyAlignment="1">
      <alignment horizontal="center" vertical="top"/>
    </xf>
    <xf numFmtId="185" fontId="3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 vertical="top" wrapText="1"/>
    </xf>
    <xf numFmtId="185" fontId="4" fillId="0" borderId="14" xfId="0" applyNumberFormat="1" applyFont="1" applyFill="1" applyBorder="1" applyAlignment="1">
      <alignment horizontal="center" vertical="top"/>
    </xf>
    <xf numFmtId="185" fontId="4" fillId="0" borderId="14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/>
    </xf>
    <xf numFmtId="185" fontId="3" fillId="0" borderId="13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justify" vertical="top" wrapText="1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/>
    </xf>
    <xf numFmtId="185" fontId="4" fillId="0" borderId="20" xfId="0" applyNumberFormat="1" applyFont="1" applyBorder="1" applyAlignment="1">
      <alignment horizontal="center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20" xfId="0" applyNumberFormat="1" applyFont="1" applyFill="1" applyBorder="1" applyAlignment="1">
      <alignment horizontal="center"/>
    </xf>
    <xf numFmtId="185" fontId="1" fillId="0" borderId="14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18" xfId="0" applyNumberFormat="1" applyFont="1" applyBorder="1" applyAlignment="1">
      <alignment horizontal="center"/>
    </xf>
    <xf numFmtId="185" fontId="1" fillId="0" borderId="16" xfId="0" applyNumberFormat="1" applyFont="1" applyFill="1" applyBorder="1" applyAlignment="1">
      <alignment horizontal="center"/>
    </xf>
    <xf numFmtId="185" fontId="1" fillId="0" borderId="16" xfId="0" applyNumberFormat="1" applyFont="1" applyFill="1" applyBorder="1" applyAlignment="1">
      <alignment horizontal="center" vertic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6" xfId="0" applyNumberFormat="1" applyFont="1" applyFill="1" applyBorder="1" applyAlignment="1">
      <alignment horizontal="center" vertical="top"/>
    </xf>
    <xf numFmtId="185" fontId="1" fillId="0" borderId="22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5" fontId="4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26" xfId="0" applyBorder="1" applyAlignment="1">
      <alignment/>
    </xf>
    <xf numFmtId="180" fontId="1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5" fontId="1" fillId="0" borderId="2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85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top"/>
    </xf>
    <xf numFmtId="180" fontId="1" fillId="0" borderId="21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75" zoomScalePageLayoutView="0" workbookViewId="0" topLeftCell="A37">
      <selection activeCell="A1" sqref="A1:G50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30" customHeight="1">
      <c r="A1" s="1"/>
      <c r="B1" s="1"/>
      <c r="C1" s="2"/>
      <c r="D1" s="2"/>
      <c r="E1" s="1" t="s">
        <v>107</v>
      </c>
      <c r="F1" s="1"/>
      <c r="G1" s="1"/>
    </row>
    <row r="2" spans="1:7" ht="15">
      <c r="A2" s="1"/>
      <c r="B2" s="131"/>
      <c r="C2" s="131"/>
      <c r="D2" s="131"/>
      <c r="E2" s="131"/>
      <c r="F2" s="131"/>
      <c r="G2" s="131"/>
    </row>
    <row r="3" spans="1:7" ht="15">
      <c r="A3" s="132" t="s">
        <v>101</v>
      </c>
      <c r="B3" s="132"/>
      <c r="C3" s="132"/>
      <c r="D3" s="132"/>
      <c r="E3" s="132"/>
      <c r="F3" s="132"/>
      <c r="G3" s="132"/>
    </row>
    <row r="4" spans="1:7" ht="12.75" customHeight="1">
      <c r="A4" s="132" t="s">
        <v>133</v>
      </c>
      <c r="B4" s="132"/>
      <c r="C4" s="132"/>
      <c r="D4" s="132"/>
      <c r="E4" s="132"/>
      <c r="F4" s="132"/>
      <c r="G4" s="132"/>
    </row>
    <row r="5" spans="1:7" ht="15.75" customHeight="1" thickBot="1">
      <c r="A5" s="1"/>
      <c r="B5" s="1"/>
      <c r="C5" s="1"/>
      <c r="D5" s="1"/>
      <c r="E5" s="133" t="s">
        <v>0</v>
      </c>
      <c r="F5" s="133"/>
      <c r="G5" s="133"/>
    </row>
    <row r="6" spans="1:7" ht="12.75" customHeight="1">
      <c r="A6" s="140" t="s">
        <v>1</v>
      </c>
      <c r="B6" s="125" t="s">
        <v>2</v>
      </c>
      <c r="C6" s="128" t="s">
        <v>83</v>
      </c>
      <c r="D6" s="128" t="s">
        <v>117</v>
      </c>
      <c r="E6" s="128" t="s">
        <v>3</v>
      </c>
      <c r="F6" s="128" t="s">
        <v>84</v>
      </c>
      <c r="G6" s="135" t="s">
        <v>118</v>
      </c>
    </row>
    <row r="7" spans="1:7" ht="12.75" customHeight="1">
      <c r="A7" s="141"/>
      <c r="B7" s="126"/>
      <c r="C7" s="129"/>
      <c r="D7" s="129"/>
      <c r="E7" s="129"/>
      <c r="F7" s="129"/>
      <c r="G7" s="136"/>
    </row>
    <row r="8" spans="1:7" ht="65.25" customHeight="1" thickBot="1">
      <c r="A8" s="142"/>
      <c r="B8" s="127"/>
      <c r="C8" s="130"/>
      <c r="D8" s="130"/>
      <c r="E8" s="130"/>
      <c r="F8" s="130"/>
      <c r="G8" s="137"/>
    </row>
    <row r="9" spans="1:7" ht="26.25" customHeight="1" thickBot="1">
      <c r="A9" s="39" t="s">
        <v>4</v>
      </c>
      <c r="B9" s="40" t="s">
        <v>5</v>
      </c>
      <c r="C9" s="41">
        <f>C10+C11+C12+C14+C15+C16+C17+C18+C19+C20+C21+C22+C23+C24+C25+C26+C13</f>
        <v>454068.5</v>
      </c>
      <c r="D9" s="42">
        <f>D10+D11+D12+D14+D15+D16+D17+D18+D19+D20+D21+D22+D23+D24+D25+D26</f>
        <v>0</v>
      </c>
      <c r="E9" s="42">
        <f>E10+E11+E12+E14+E15+E16+E17+E18+E19+E20+E21+E22+E23+E24+E25+E26+E13</f>
        <v>341016.80000000005</v>
      </c>
      <c r="F9" s="42">
        <f>E9/C9*100</f>
        <v>75.10250105435634</v>
      </c>
      <c r="G9" s="43"/>
    </row>
    <row r="10" spans="1:7" ht="19.5" customHeight="1">
      <c r="A10" s="33" t="s">
        <v>6</v>
      </c>
      <c r="B10" s="34" t="s">
        <v>7</v>
      </c>
      <c r="C10" s="35">
        <v>198665</v>
      </c>
      <c r="D10" s="36"/>
      <c r="E10" s="36">
        <v>190600.2</v>
      </c>
      <c r="F10" s="37">
        <f>E10/C10*100</f>
        <v>95.9405028565676</v>
      </c>
      <c r="G10" s="38"/>
    </row>
    <row r="11" spans="1:7" ht="29.25" customHeight="1">
      <c r="A11" s="27" t="s">
        <v>109</v>
      </c>
      <c r="B11" s="20" t="s">
        <v>123</v>
      </c>
      <c r="C11" s="21">
        <v>8919</v>
      </c>
      <c r="D11" s="17"/>
      <c r="E11" s="17">
        <v>9118.2</v>
      </c>
      <c r="F11" s="11">
        <f aca="true" t="shared" si="0" ref="F11:F25">E11/C11*100</f>
        <v>102.2334342415069</v>
      </c>
      <c r="G11" s="28"/>
    </row>
    <row r="12" spans="1:7" ht="28.5" customHeight="1">
      <c r="A12" s="29" t="s">
        <v>8</v>
      </c>
      <c r="B12" s="10" t="s">
        <v>9</v>
      </c>
      <c r="C12" s="21">
        <v>27556</v>
      </c>
      <c r="D12" s="17"/>
      <c r="E12" s="17">
        <v>23851.5</v>
      </c>
      <c r="F12" s="11">
        <f t="shared" si="0"/>
        <v>86.55646683118015</v>
      </c>
      <c r="G12" s="28"/>
    </row>
    <row r="13" spans="1:7" ht="30" customHeight="1">
      <c r="A13" s="29" t="s">
        <v>8</v>
      </c>
      <c r="B13" s="10" t="s">
        <v>125</v>
      </c>
      <c r="C13" s="21">
        <v>5510</v>
      </c>
      <c r="D13" s="17"/>
      <c r="E13" s="17">
        <v>5458.8</v>
      </c>
      <c r="F13" s="11">
        <f t="shared" si="0"/>
        <v>99.07078039927406</v>
      </c>
      <c r="G13" s="28"/>
    </row>
    <row r="14" spans="1:7" ht="16.5" customHeight="1">
      <c r="A14" s="30" t="s">
        <v>10</v>
      </c>
      <c r="B14" s="10" t="s">
        <v>11</v>
      </c>
      <c r="C14" s="21">
        <v>16</v>
      </c>
      <c r="D14" s="17"/>
      <c r="E14" s="17">
        <v>16</v>
      </c>
      <c r="F14" s="11">
        <f t="shared" si="0"/>
        <v>100</v>
      </c>
      <c r="G14" s="28"/>
    </row>
    <row r="15" spans="1:7" ht="29.25" customHeight="1">
      <c r="A15" s="30" t="s">
        <v>110</v>
      </c>
      <c r="B15" s="10" t="s">
        <v>111</v>
      </c>
      <c r="C15" s="21">
        <v>1976</v>
      </c>
      <c r="D15" s="17"/>
      <c r="E15" s="17">
        <v>1209.5</v>
      </c>
      <c r="F15" s="11">
        <f t="shared" si="0"/>
        <v>61.20951417004049</v>
      </c>
      <c r="G15" s="28"/>
    </row>
    <row r="16" spans="1:7" ht="16.5" customHeight="1">
      <c r="A16" s="30" t="s">
        <v>12</v>
      </c>
      <c r="B16" s="10" t="s">
        <v>13</v>
      </c>
      <c r="C16" s="21">
        <v>12352</v>
      </c>
      <c r="D16" s="17"/>
      <c r="E16" s="17">
        <v>11384.2</v>
      </c>
      <c r="F16" s="11">
        <f t="shared" si="0"/>
        <v>92.16483160621762</v>
      </c>
      <c r="G16" s="28"/>
    </row>
    <row r="17" spans="1:7" ht="15">
      <c r="A17" s="29" t="s">
        <v>14</v>
      </c>
      <c r="B17" s="20" t="s">
        <v>15</v>
      </c>
      <c r="C17" s="21">
        <v>44193</v>
      </c>
      <c r="D17" s="17"/>
      <c r="E17" s="17">
        <v>39208.3</v>
      </c>
      <c r="F17" s="11">
        <f t="shared" si="0"/>
        <v>88.72061186160704</v>
      </c>
      <c r="G17" s="28"/>
    </row>
    <row r="18" spans="1:7" ht="15">
      <c r="A18" s="29" t="s">
        <v>16</v>
      </c>
      <c r="B18" s="20" t="s">
        <v>17</v>
      </c>
      <c r="C18" s="21">
        <v>6009</v>
      </c>
      <c r="D18" s="17"/>
      <c r="E18" s="17">
        <v>4840.8</v>
      </c>
      <c r="F18" s="11">
        <f t="shared" si="0"/>
        <v>80.55916125811284</v>
      </c>
      <c r="G18" s="28"/>
    </row>
    <row r="19" spans="1:7" ht="28.5" customHeight="1">
      <c r="A19" s="29" t="s">
        <v>18</v>
      </c>
      <c r="B19" s="10" t="s">
        <v>85</v>
      </c>
      <c r="C19" s="21">
        <v>0</v>
      </c>
      <c r="D19" s="17"/>
      <c r="E19" s="17">
        <v>1.1</v>
      </c>
      <c r="F19" s="11">
        <v>0</v>
      </c>
      <c r="G19" s="28"/>
    </row>
    <row r="20" spans="1:7" ht="44.25" customHeight="1">
      <c r="A20" s="29" t="s">
        <v>19</v>
      </c>
      <c r="B20" s="10" t="s">
        <v>86</v>
      </c>
      <c r="C20" s="21">
        <v>92479.5</v>
      </c>
      <c r="D20" s="17"/>
      <c r="E20" s="17">
        <v>37683</v>
      </c>
      <c r="F20" s="11">
        <f t="shared" si="0"/>
        <v>40.7474088852124</v>
      </c>
      <c r="G20" s="28"/>
    </row>
    <row r="21" spans="1:7" ht="30" customHeight="1">
      <c r="A21" s="29" t="s">
        <v>20</v>
      </c>
      <c r="B21" s="10" t="s">
        <v>21</v>
      </c>
      <c r="C21" s="21">
        <v>642</v>
      </c>
      <c r="D21" s="17"/>
      <c r="E21" s="17">
        <v>2847.2</v>
      </c>
      <c r="F21" s="11">
        <f t="shared" si="0"/>
        <v>443.48909657320866</v>
      </c>
      <c r="G21" s="28"/>
    </row>
    <row r="22" spans="1:7" ht="30">
      <c r="A22" s="31" t="s">
        <v>22</v>
      </c>
      <c r="B22" s="22" t="s">
        <v>23</v>
      </c>
      <c r="C22" s="21">
        <v>1749</v>
      </c>
      <c r="D22" s="17"/>
      <c r="E22" s="17">
        <v>1163.9</v>
      </c>
      <c r="F22" s="11">
        <f t="shared" si="0"/>
        <v>66.54659805603202</v>
      </c>
      <c r="G22" s="28"/>
    </row>
    <row r="23" spans="1:7" ht="30">
      <c r="A23" s="31" t="s">
        <v>24</v>
      </c>
      <c r="B23" s="10" t="s">
        <v>25</v>
      </c>
      <c r="C23" s="21">
        <v>49855</v>
      </c>
      <c r="D23" s="17"/>
      <c r="E23" s="17">
        <v>9673</v>
      </c>
      <c r="F23" s="11">
        <f t="shared" si="0"/>
        <v>19.40226657306188</v>
      </c>
      <c r="G23" s="28"/>
    </row>
    <row r="24" spans="1:7" ht="15">
      <c r="A24" s="30" t="s">
        <v>26</v>
      </c>
      <c r="B24" s="10" t="s">
        <v>27</v>
      </c>
      <c r="C24" s="21">
        <v>0</v>
      </c>
      <c r="D24" s="17"/>
      <c r="E24" s="17"/>
      <c r="F24" s="11">
        <v>0</v>
      </c>
      <c r="G24" s="28"/>
    </row>
    <row r="25" spans="1:7" ht="15.75" customHeight="1">
      <c r="A25" s="31" t="s">
        <v>28</v>
      </c>
      <c r="B25" s="10" t="s">
        <v>29</v>
      </c>
      <c r="C25" s="21">
        <v>4147</v>
      </c>
      <c r="D25" s="17"/>
      <c r="E25" s="17">
        <v>3733.7</v>
      </c>
      <c r="F25" s="11">
        <f t="shared" si="0"/>
        <v>90.03375934410417</v>
      </c>
      <c r="G25" s="28"/>
    </row>
    <row r="26" spans="1:7" ht="15.75" thickBot="1">
      <c r="A26" s="44" t="s">
        <v>30</v>
      </c>
      <c r="B26" s="45" t="s">
        <v>31</v>
      </c>
      <c r="C26" s="46">
        <v>0</v>
      </c>
      <c r="D26" s="47"/>
      <c r="E26" s="47">
        <v>227.4</v>
      </c>
      <c r="F26" s="48"/>
      <c r="G26" s="49"/>
    </row>
    <row r="27" spans="1:7" ht="21" customHeight="1" thickBot="1">
      <c r="A27" s="54" t="s">
        <v>32</v>
      </c>
      <c r="B27" s="55" t="s">
        <v>33</v>
      </c>
      <c r="C27" s="56">
        <f>C28+C37+C38+C36</f>
        <v>988648.6000000001</v>
      </c>
      <c r="D27" s="56">
        <f>D28+D37+D38</f>
        <v>0</v>
      </c>
      <c r="E27" s="56">
        <f>E28+E37+E38+E36</f>
        <v>885643.9</v>
      </c>
      <c r="F27" s="57">
        <f>E27/C27*100</f>
        <v>89.58126274593418</v>
      </c>
      <c r="G27" s="58"/>
    </row>
    <row r="28" spans="1:7" ht="28.5" customHeight="1">
      <c r="A28" s="50" t="s">
        <v>34</v>
      </c>
      <c r="B28" s="51" t="s">
        <v>35</v>
      </c>
      <c r="C28" s="52">
        <v>978735</v>
      </c>
      <c r="D28" s="52">
        <f>D29+D31+D34+D35</f>
        <v>0</v>
      </c>
      <c r="E28" s="52">
        <f>E29+E31+E34+E35</f>
        <v>886783.3</v>
      </c>
      <c r="F28" s="53">
        <f>E28/C28*100</f>
        <v>90.60504630977742</v>
      </c>
      <c r="G28" s="38"/>
    </row>
    <row r="29" spans="1:7" ht="30">
      <c r="A29" s="31" t="s">
        <v>36</v>
      </c>
      <c r="B29" s="10" t="s">
        <v>87</v>
      </c>
      <c r="C29" s="17">
        <v>0</v>
      </c>
      <c r="D29" s="17"/>
      <c r="E29" s="17">
        <v>0</v>
      </c>
      <c r="F29" s="11">
        <v>0</v>
      </c>
      <c r="G29" s="28"/>
    </row>
    <row r="30" spans="1:7" ht="30" customHeight="1">
      <c r="A30" s="31" t="s">
        <v>89</v>
      </c>
      <c r="B30" s="20" t="s">
        <v>88</v>
      </c>
      <c r="C30" s="18">
        <v>0</v>
      </c>
      <c r="D30" s="18"/>
      <c r="E30" s="18">
        <v>0</v>
      </c>
      <c r="F30" s="12">
        <v>0</v>
      </c>
      <c r="G30" s="28"/>
    </row>
    <row r="31" spans="1:7" ht="43.5" customHeight="1" thickBot="1">
      <c r="A31" s="31" t="s">
        <v>37</v>
      </c>
      <c r="B31" s="10" t="s">
        <v>126</v>
      </c>
      <c r="C31" s="17">
        <v>451361</v>
      </c>
      <c r="D31" s="17"/>
      <c r="E31" s="17">
        <v>420721.4</v>
      </c>
      <c r="F31" s="11">
        <f>E31/C31*100</f>
        <v>93.211730743241</v>
      </c>
      <c r="G31" s="28"/>
    </row>
    <row r="32" spans="1:11" ht="60.75" thickBot="1">
      <c r="A32" s="31" t="s">
        <v>90</v>
      </c>
      <c r="B32" s="10" t="s">
        <v>128</v>
      </c>
      <c r="C32" s="18">
        <v>938.6</v>
      </c>
      <c r="D32" s="18"/>
      <c r="E32" s="18">
        <v>938.6</v>
      </c>
      <c r="F32" s="11">
        <v>0</v>
      </c>
      <c r="G32" s="28"/>
      <c r="J32" s="8"/>
      <c r="K32" s="9"/>
    </row>
    <row r="33" spans="1:11" ht="12.75" customHeight="1" hidden="1">
      <c r="A33" s="31"/>
      <c r="B33" s="20"/>
      <c r="C33" s="17"/>
      <c r="D33" s="17"/>
      <c r="E33" s="17">
        <v>148733.9</v>
      </c>
      <c r="F33" s="11" t="e">
        <f>E33/C33*100</f>
        <v>#DIV/0!</v>
      </c>
      <c r="G33" s="28"/>
      <c r="K33" s="9"/>
    </row>
    <row r="34" spans="1:11" ht="30" customHeight="1">
      <c r="A34" s="31" t="s">
        <v>38</v>
      </c>
      <c r="B34" s="20" t="s">
        <v>127</v>
      </c>
      <c r="C34" s="17">
        <v>491797</v>
      </c>
      <c r="D34" s="17"/>
      <c r="E34" s="17">
        <v>454034.7</v>
      </c>
      <c r="F34" s="11">
        <f>E34/C34*100</f>
        <v>92.3215676386802</v>
      </c>
      <c r="G34" s="28"/>
      <c r="K34" s="9"/>
    </row>
    <row r="35" spans="1:7" ht="21" customHeight="1">
      <c r="A35" s="31" t="s">
        <v>39</v>
      </c>
      <c r="B35" s="23" t="s">
        <v>115</v>
      </c>
      <c r="C35" s="17">
        <v>35577</v>
      </c>
      <c r="D35" s="17"/>
      <c r="E35" s="17">
        <v>12027.2</v>
      </c>
      <c r="F35" s="11">
        <v>0</v>
      </c>
      <c r="G35" s="28"/>
    </row>
    <row r="36" spans="1:7" ht="30.75" customHeight="1">
      <c r="A36" s="31" t="s">
        <v>40</v>
      </c>
      <c r="B36" s="10" t="s">
        <v>91</v>
      </c>
      <c r="C36" s="17">
        <v>11038.8</v>
      </c>
      <c r="D36" s="17"/>
      <c r="E36" s="17">
        <v>0</v>
      </c>
      <c r="F36" s="11">
        <v>0</v>
      </c>
      <c r="G36" s="28"/>
    </row>
    <row r="37" spans="1:9" ht="91.5" customHeight="1">
      <c r="A37" s="31" t="s">
        <v>112</v>
      </c>
      <c r="B37" s="10" t="s">
        <v>113</v>
      </c>
      <c r="C37" s="18">
        <v>12.5</v>
      </c>
      <c r="D37" s="18"/>
      <c r="E37" s="18">
        <v>12.5</v>
      </c>
      <c r="F37" s="12">
        <v>0</v>
      </c>
      <c r="G37" s="32"/>
      <c r="I37" s="7"/>
    </row>
    <row r="38" spans="1:9" ht="60" customHeight="1" thickBot="1">
      <c r="A38" s="59" t="s">
        <v>92</v>
      </c>
      <c r="B38" s="60" t="s">
        <v>93</v>
      </c>
      <c r="C38" s="61">
        <v>-1137.7</v>
      </c>
      <c r="D38" s="61"/>
      <c r="E38" s="61">
        <v>-1151.9</v>
      </c>
      <c r="F38" s="62">
        <v>0</v>
      </c>
      <c r="G38" s="63"/>
      <c r="I38" s="7"/>
    </row>
    <row r="39" spans="1:7" ht="29.25" customHeight="1" thickBot="1">
      <c r="A39" s="64" t="s">
        <v>41</v>
      </c>
      <c r="B39" s="65" t="s">
        <v>42</v>
      </c>
      <c r="C39" s="56">
        <v>0</v>
      </c>
      <c r="D39" s="56"/>
      <c r="E39" s="56">
        <v>0</v>
      </c>
      <c r="F39" s="66">
        <v>0</v>
      </c>
      <c r="G39" s="58"/>
    </row>
    <row r="40" spans="1:7" ht="18" customHeight="1" thickBot="1">
      <c r="A40" s="138" t="s">
        <v>43</v>
      </c>
      <c r="B40" s="139"/>
      <c r="C40" s="56">
        <f>C9+C27</f>
        <v>1442717.1</v>
      </c>
      <c r="D40" s="56">
        <f>D9+D27</f>
        <v>0</v>
      </c>
      <c r="E40" s="56">
        <f>E9+E27</f>
        <v>1226660.7000000002</v>
      </c>
      <c r="F40" s="57">
        <f>E40/C40*100</f>
        <v>85.02434053079429</v>
      </c>
      <c r="G40" s="58"/>
    </row>
    <row r="41" spans="1:7" ht="18" customHeight="1">
      <c r="A41" s="4"/>
      <c r="B41" s="4"/>
      <c r="C41" s="19"/>
      <c r="D41" s="19"/>
      <c r="E41" s="19"/>
      <c r="F41" s="5"/>
      <c r="G41" s="6"/>
    </row>
    <row r="42" spans="1:7" ht="18" customHeight="1">
      <c r="A42" s="4"/>
      <c r="B42" s="4"/>
      <c r="C42" s="19"/>
      <c r="D42" s="19"/>
      <c r="E42" s="19"/>
      <c r="F42" s="5"/>
      <c r="G42" s="6"/>
    </row>
    <row r="43" spans="1:7" ht="18" customHeight="1">
      <c r="A43" s="4"/>
      <c r="B43" s="4"/>
      <c r="C43" s="19"/>
      <c r="D43" s="19"/>
      <c r="E43" s="19"/>
      <c r="F43" s="5"/>
      <c r="G43" s="6"/>
    </row>
    <row r="44" spans="1:7" ht="18" customHeight="1">
      <c r="A44" s="4"/>
      <c r="B44" s="4"/>
      <c r="C44" s="3"/>
      <c r="D44" s="3"/>
      <c r="E44" s="3"/>
      <c r="F44" s="5"/>
      <c r="G44" s="6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customHeight="1" hidden="1">
      <c r="A46" s="1"/>
      <c r="B46" s="1"/>
      <c r="C46" s="1"/>
      <c r="D46" s="1"/>
      <c r="E46" s="1"/>
      <c r="F46" s="1"/>
      <c r="G46" s="1"/>
    </row>
    <row r="47" spans="1:7" ht="15">
      <c r="A47" s="134" t="s">
        <v>129</v>
      </c>
      <c r="B47" s="134"/>
      <c r="C47" s="1"/>
      <c r="D47" s="1"/>
      <c r="E47" s="1"/>
      <c r="F47" s="1"/>
      <c r="G47" s="1"/>
    </row>
    <row r="48" spans="1:7" ht="15">
      <c r="A48" s="1" t="s">
        <v>130</v>
      </c>
      <c r="B48" s="1"/>
      <c r="C48" s="1"/>
      <c r="D48" s="1"/>
      <c r="E48" s="1" t="s">
        <v>114</v>
      </c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 t="s">
        <v>120</v>
      </c>
      <c r="B50" s="1" t="s">
        <v>116</v>
      </c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A47:B47"/>
    <mergeCell ref="E6:E8"/>
    <mergeCell ref="F6:F8"/>
    <mergeCell ref="G6:G8"/>
    <mergeCell ref="A40:B40"/>
    <mergeCell ref="A6:A8"/>
    <mergeCell ref="B6:B8"/>
    <mergeCell ref="C6:C8"/>
    <mergeCell ref="D6:D8"/>
    <mergeCell ref="B2:G2"/>
    <mergeCell ref="A3:G3"/>
    <mergeCell ref="A4:G4"/>
    <mergeCell ref="E5:G5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35">
      <selection activeCell="K42" sqref="K4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43"/>
      <c r="C2" s="143"/>
      <c r="D2" s="143"/>
      <c r="E2" s="143"/>
      <c r="F2" s="143"/>
      <c r="G2" s="143"/>
    </row>
    <row r="3" spans="1:7" ht="15">
      <c r="A3" s="132" t="s">
        <v>101</v>
      </c>
      <c r="B3" s="132"/>
      <c r="C3" s="132"/>
      <c r="D3" s="132"/>
      <c r="E3" s="132"/>
      <c r="F3" s="132"/>
      <c r="G3" s="132"/>
    </row>
    <row r="4" spans="1:7" ht="15">
      <c r="A4" s="132" t="s">
        <v>132</v>
      </c>
      <c r="B4" s="132"/>
      <c r="C4" s="132"/>
      <c r="D4" s="132"/>
      <c r="E4" s="132"/>
      <c r="F4" s="132"/>
      <c r="G4" s="132"/>
    </row>
    <row r="5" spans="1:7" ht="15.75" thickBot="1">
      <c r="A5" s="1"/>
      <c r="B5" s="1"/>
      <c r="C5" s="1"/>
      <c r="D5" s="1"/>
      <c r="E5" s="144" t="s">
        <v>45</v>
      </c>
      <c r="F5" s="144"/>
      <c r="G5" s="144"/>
    </row>
    <row r="6" spans="1:7" ht="91.5" customHeight="1" thickBot="1">
      <c r="A6" s="98" t="s">
        <v>46</v>
      </c>
      <c r="B6" s="99" t="s">
        <v>47</v>
      </c>
      <c r="C6" s="99" t="s">
        <v>131</v>
      </c>
      <c r="D6" s="99" t="s">
        <v>48</v>
      </c>
      <c r="E6" s="99" t="s">
        <v>49</v>
      </c>
      <c r="F6" s="40" t="s">
        <v>50</v>
      </c>
      <c r="G6" s="43" t="s">
        <v>82</v>
      </c>
    </row>
    <row r="7" spans="1:7" ht="15" thickBot="1">
      <c r="A7" s="100">
        <v>100</v>
      </c>
      <c r="B7" s="101" t="s">
        <v>51</v>
      </c>
      <c r="C7" s="16">
        <f>C8+C9+C10+C12+C13+C14+C15+C11</f>
        <v>85315.1</v>
      </c>
      <c r="D7" s="16">
        <f>D8+D9+D10+D12+D13+D14+D15</f>
        <v>0</v>
      </c>
      <c r="E7" s="16">
        <f>E8+E9+E10+E12+E13+E14+E15+E11</f>
        <v>72530.29999999999</v>
      </c>
      <c r="F7" s="68">
        <f>F8+F9+F10+F12+F13+F14+F15</f>
        <v>0</v>
      </c>
      <c r="G7" s="69">
        <f>E7/C7%</f>
        <v>85.01461054373725</v>
      </c>
    </row>
    <row r="8" spans="1:7" ht="15">
      <c r="A8" s="102">
        <v>102</v>
      </c>
      <c r="B8" s="103" t="s">
        <v>80</v>
      </c>
      <c r="C8" s="104">
        <v>2050</v>
      </c>
      <c r="D8" s="104"/>
      <c r="E8" s="104">
        <v>1745.9</v>
      </c>
      <c r="F8" s="67"/>
      <c r="G8" s="74">
        <f aca="true" t="shared" si="0" ref="G8:G21">E8/C8%</f>
        <v>85.16585365853659</v>
      </c>
    </row>
    <row r="9" spans="1:7" ht="30">
      <c r="A9" s="83">
        <v>103</v>
      </c>
      <c r="B9" s="26" t="s">
        <v>52</v>
      </c>
      <c r="C9" s="13">
        <v>3339.6</v>
      </c>
      <c r="D9" s="13"/>
      <c r="E9" s="13">
        <v>2743.6</v>
      </c>
      <c r="F9" s="13"/>
      <c r="G9" s="74">
        <f t="shared" si="0"/>
        <v>82.15355132351179</v>
      </c>
    </row>
    <row r="10" spans="1:7" ht="30">
      <c r="A10" s="83">
        <v>104</v>
      </c>
      <c r="B10" s="26" t="s">
        <v>81</v>
      </c>
      <c r="C10" s="13">
        <v>33041.8</v>
      </c>
      <c r="D10" s="13"/>
      <c r="E10" s="13">
        <v>28911.6</v>
      </c>
      <c r="F10" s="13"/>
      <c r="G10" s="75">
        <f t="shared" si="0"/>
        <v>87.50007566173755</v>
      </c>
    </row>
    <row r="11" spans="1:7" ht="15">
      <c r="A11" s="83">
        <v>105</v>
      </c>
      <c r="B11" s="26" t="s">
        <v>121</v>
      </c>
      <c r="C11" s="13">
        <v>31.6</v>
      </c>
      <c r="D11" s="13"/>
      <c r="E11" s="13">
        <v>18</v>
      </c>
      <c r="F11" s="13"/>
      <c r="G11" s="75">
        <v>0</v>
      </c>
    </row>
    <row r="12" spans="1:7" ht="45" customHeight="1">
      <c r="A12" s="83">
        <v>106</v>
      </c>
      <c r="B12" s="105" t="s">
        <v>104</v>
      </c>
      <c r="C12" s="13">
        <v>12208</v>
      </c>
      <c r="D12" s="13"/>
      <c r="E12" s="13">
        <v>11202.3</v>
      </c>
      <c r="F12" s="13"/>
      <c r="G12" s="75">
        <f t="shared" si="0"/>
        <v>91.76195937090432</v>
      </c>
    </row>
    <row r="13" spans="1:7" ht="21" customHeight="1">
      <c r="A13" s="106">
        <v>107</v>
      </c>
      <c r="B13" s="25" t="s">
        <v>119</v>
      </c>
      <c r="C13" s="24">
        <v>0</v>
      </c>
      <c r="D13" s="24"/>
      <c r="E13" s="24">
        <v>0</v>
      </c>
      <c r="F13" s="24"/>
      <c r="G13" s="76">
        <v>0</v>
      </c>
    </row>
    <row r="14" spans="1:7" ht="15">
      <c r="A14" s="83">
        <v>111</v>
      </c>
      <c r="B14" s="25" t="s">
        <v>105</v>
      </c>
      <c r="C14" s="13">
        <v>347.2</v>
      </c>
      <c r="D14" s="13"/>
      <c r="E14" s="13">
        <v>0</v>
      </c>
      <c r="F14" s="13"/>
      <c r="G14" s="75">
        <f t="shared" si="0"/>
        <v>0</v>
      </c>
    </row>
    <row r="15" spans="1:7" ht="15.75" thickBot="1">
      <c r="A15" s="84">
        <v>113</v>
      </c>
      <c r="B15" s="107" t="s">
        <v>54</v>
      </c>
      <c r="C15" s="15">
        <v>34296.9</v>
      </c>
      <c r="D15" s="15"/>
      <c r="E15" s="15">
        <v>27908.9</v>
      </c>
      <c r="F15" s="15"/>
      <c r="G15" s="77">
        <f t="shared" si="0"/>
        <v>81.37440993209299</v>
      </c>
    </row>
    <row r="16" spans="1:7" ht="29.25" thickBot="1">
      <c r="A16" s="108">
        <v>300</v>
      </c>
      <c r="B16" s="109" t="s">
        <v>122</v>
      </c>
      <c r="C16" s="56">
        <f>C17+C18+C19</f>
        <v>15061</v>
      </c>
      <c r="D16" s="56">
        <f>D17+D18+D19</f>
        <v>0</v>
      </c>
      <c r="E16" s="56">
        <f>E17+E18+E19</f>
        <v>10245.9</v>
      </c>
      <c r="F16" s="56"/>
      <c r="G16" s="70">
        <f t="shared" si="0"/>
        <v>68.02934732089501</v>
      </c>
    </row>
    <row r="17" spans="1:7" ht="30" customHeight="1">
      <c r="A17" s="110">
        <v>309</v>
      </c>
      <c r="B17" s="111" t="s">
        <v>94</v>
      </c>
      <c r="C17" s="36">
        <v>11847</v>
      </c>
      <c r="D17" s="36"/>
      <c r="E17" s="36">
        <v>8693.4</v>
      </c>
      <c r="F17" s="36"/>
      <c r="G17" s="78">
        <f t="shared" si="0"/>
        <v>73.38060268422385</v>
      </c>
    </row>
    <row r="18" spans="1:7" ht="15">
      <c r="A18" s="112">
        <v>310</v>
      </c>
      <c r="B18" s="105" t="s">
        <v>55</v>
      </c>
      <c r="C18" s="17">
        <v>2220</v>
      </c>
      <c r="D18" s="17"/>
      <c r="E18" s="17">
        <v>1197.4</v>
      </c>
      <c r="F18" s="17"/>
      <c r="G18" s="79">
        <f t="shared" si="0"/>
        <v>53.936936936936945</v>
      </c>
    </row>
    <row r="19" spans="1:7" ht="30.75" thickBot="1">
      <c r="A19" s="113">
        <v>314</v>
      </c>
      <c r="B19" s="114" t="s">
        <v>95</v>
      </c>
      <c r="C19" s="47">
        <v>994</v>
      </c>
      <c r="D19" s="47"/>
      <c r="E19" s="47">
        <v>355.1</v>
      </c>
      <c r="F19" s="47"/>
      <c r="G19" s="80">
        <f t="shared" si="0"/>
        <v>35.72434607645876</v>
      </c>
    </row>
    <row r="20" spans="1:7" ht="15" thickBot="1">
      <c r="A20" s="108">
        <v>400</v>
      </c>
      <c r="B20" s="115" t="s">
        <v>56</v>
      </c>
      <c r="C20" s="16">
        <f>C21+C22+C23+C24+C25+C26+C27</f>
        <v>101080.4</v>
      </c>
      <c r="D20" s="16">
        <f>D21+D22+D23+D24+D25+D26+D27</f>
        <v>0</v>
      </c>
      <c r="E20" s="16">
        <f>E21+E22+E23+E24+E25+E26+E27</f>
        <v>47976.200000000004</v>
      </c>
      <c r="F20" s="16"/>
      <c r="G20" s="71">
        <f t="shared" si="0"/>
        <v>47.46340536839981</v>
      </c>
    </row>
    <row r="21" spans="1:7" ht="15">
      <c r="A21" s="82">
        <v>405</v>
      </c>
      <c r="B21" s="103" t="s">
        <v>57</v>
      </c>
      <c r="C21" s="14">
        <v>1240.6</v>
      </c>
      <c r="D21" s="14"/>
      <c r="E21" s="14">
        <v>632</v>
      </c>
      <c r="F21" s="14"/>
      <c r="G21" s="81">
        <f t="shared" si="0"/>
        <v>50.94309205223279</v>
      </c>
    </row>
    <row r="22" spans="1:7" ht="15">
      <c r="A22" s="83">
        <v>406</v>
      </c>
      <c r="B22" s="26" t="s">
        <v>58</v>
      </c>
      <c r="C22" s="13">
        <v>1583.7</v>
      </c>
      <c r="D22" s="13"/>
      <c r="E22" s="13">
        <v>437.9</v>
      </c>
      <c r="F22" s="13"/>
      <c r="G22" s="75">
        <f aca="true" t="shared" si="1" ref="G22:G31">E22/C22%</f>
        <v>27.650438845740986</v>
      </c>
    </row>
    <row r="23" spans="1:7" ht="15">
      <c r="A23" s="83">
        <v>407</v>
      </c>
      <c r="B23" s="26" t="s">
        <v>59</v>
      </c>
      <c r="C23" s="13">
        <v>456.5</v>
      </c>
      <c r="D23" s="13"/>
      <c r="E23" s="13">
        <v>0</v>
      </c>
      <c r="F23" s="13"/>
      <c r="G23" s="75">
        <f t="shared" si="1"/>
        <v>0</v>
      </c>
    </row>
    <row r="24" spans="1:7" ht="15">
      <c r="A24" s="83">
        <v>408</v>
      </c>
      <c r="B24" s="116" t="s">
        <v>60</v>
      </c>
      <c r="C24" s="13">
        <v>0</v>
      </c>
      <c r="D24" s="13"/>
      <c r="E24" s="13">
        <v>0</v>
      </c>
      <c r="F24" s="13"/>
      <c r="G24" s="75">
        <v>0</v>
      </c>
    </row>
    <row r="25" spans="1:7" ht="15">
      <c r="A25" s="83">
        <v>409</v>
      </c>
      <c r="B25" s="26" t="s">
        <v>96</v>
      </c>
      <c r="C25" s="13">
        <v>91618.9</v>
      </c>
      <c r="D25" s="13"/>
      <c r="E25" s="13">
        <v>43854.3</v>
      </c>
      <c r="F25" s="13"/>
      <c r="G25" s="75">
        <f t="shared" si="1"/>
        <v>47.86599708138824</v>
      </c>
    </row>
    <row r="26" spans="1:7" ht="15">
      <c r="A26" s="83">
        <v>410</v>
      </c>
      <c r="B26" s="26" t="s">
        <v>97</v>
      </c>
      <c r="C26" s="13">
        <v>908.5</v>
      </c>
      <c r="D26" s="13"/>
      <c r="E26" s="13">
        <v>465</v>
      </c>
      <c r="F26" s="13"/>
      <c r="G26" s="75">
        <f t="shared" si="1"/>
        <v>51.1832691249312</v>
      </c>
    </row>
    <row r="27" spans="1:10" ht="15.75" thickBot="1">
      <c r="A27" s="84">
        <v>412</v>
      </c>
      <c r="B27" s="117" t="s">
        <v>61</v>
      </c>
      <c r="C27" s="15">
        <v>5272.2</v>
      </c>
      <c r="D27" s="15"/>
      <c r="E27" s="15">
        <v>2587</v>
      </c>
      <c r="F27" s="15"/>
      <c r="G27" s="77">
        <f t="shared" si="1"/>
        <v>49.06869997344562</v>
      </c>
      <c r="J27" t="s">
        <v>124</v>
      </c>
    </row>
    <row r="28" spans="1:7" ht="15" thickBot="1">
      <c r="A28" s="100">
        <v>500</v>
      </c>
      <c r="B28" s="101" t="s">
        <v>62</v>
      </c>
      <c r="C28" s="16">
        <f>C29+C30+C31+C32</f>
        <v>61396.2</v>
      </c>
      <c r="D28" s="16">
        <f>D29+D30+D31</f>
        <v>0</v>
      </c>
      <c r="E28" s="16">
        <f>E29+E30+E31</f>
        <v>34867.8</v>
      </c>
      <c r="F28" s="16"/>
      <c r="G28" s="71">
        <f t="shared" si="1"/>
        <v>56.79146266381308</v>
      </c>
    </row>
    <row r="29" spans="1:10" ht="15">
      <c r="A29" s="82">
        <v>501</v>
      </c>
      <c r="B29" s="118" t="s">
        <v>63</v>
      </c>
      <c r="C29" s="14">
        <v>7673.1</v>
      </c>
      <c r="D29" s="14"/>
      <c r="E29" s="14">
        <v>5699.5</v>
      </c>
      <c r="F29" s="14"/>
      <c r="G29" s="81">
        <f t="shared" si="1"/>
        <v>74.27897459957514</v>
      </c>
      <c r="J29" s="90"/>
    </row>
    <row r="30" spans="1:7" ht="15">
      <c r="A30" s="83">
        <v>502</v>
      </c>
      <c r="B30" s="116" t="s">
        <v>64</v>
      </c>
      <c r="C30" s="13">
        <v>27319.6</v>
      </c>
      <c r="D30" s="13"/>
      <c r="E30" s="13">
        <v>19350.5</v>
      </c>
      <c r="F30" s="13"/>
      <c r="G30" s="75">
        <f t="shared" si="1"/>
        <v>70.83010000146416</v>
      </c>
    </row>
    <row r="31" spans="1:7" ht="15">
      <c r="A31" s="83">
        <v>503</v>
      </c>
      <c r="B31" s="116" t="s">
        <v>65</v>
      </c>
      <c r="C31" s="13">
        <v>26403.5</v>
      </c>
      <c r="D31" s="13"/>
      <c r="E31" s="13">
        <v>9817.8</v>
      </c>
      <c r="F31" s="13"/>
      <c r="G31" s="75">
        <f t="shared" si="1"/>
        <v>37.18370670555039</v>
      </c>
    </row>
    <row r="32" spans="1:7" ht="15.75" thickBot="1">
      <c r="A32" s="84">
        <v>505</v>
      </c>
      <c r="B32" s="117" t="s">
        <v>66</v>
      </c>
      <c r="C32" s="15">
        <v>0</v>
      </c>
      <c r="D32" s="15"/>
      <c r="E32" s="15">
        <v>0</v>
      </c>
      <c r="F32" s="15"/>
      <c r="G32" s="77">
        <v>0</v>
      </c>
    </row>
    <row r="33" spans="1:10" ht="15" thickBot="1">
      <c r="A33" s="100">
        <v>600</v>
      </c>
      <c r="B33" s="101" t="s">
        <v>67</v>
      </c>
      <c r="C33" s="16">
        <v>969.7</v>
      </c>
      <c r="D33" s="16"/>
      <c r="E33" s="16">
        <v>99.2</v>
      </c>
      <c r="F33" s="16"/>
      <c r="G33" s="71">
        <f aca="true" t="shared" si="2" ref="G33:G46">E33/C33%</f>
        <v>10.229968031349902</v>
      </c>
      <c r="J33" s="91"/>
    </row>
    <row r="34" spans="1:7" ht="15" thickBot="1">
      <c r="A34" s="100">
        <v>700</v>
      </c>
      <c r="B34" s="101" t="s">
        <v>68</v>
      </c>
      <c r="C34" s="16">
        <f>C35+C36+C37+C38</f>
        <v>1016541.5</v>
      </c>
      <c r="D34" s="16">
        <f>D35+D36+D37+D38</f>
        <v>0</v>
      </c>
      <c r="E34" s="16">
        <f>E35+E36+E37+E38</f>
        <v>886061</v>
      </c>
      <c r="F34" s="16"/>
      <c r="G34" s="71">
        <f t="shared" si="2"/>
        <v>87.16427219154357</v>
      </c>
    </row>
    <row r="35" spans="1:7" ht="15">
      <c r="A35" s="82">
        <v>701</v>
      </c>
      <c r="B35" s="118" t="s">
        <v>69</v>
      </c>
      <c r="C35" s="14">
        <v>269220.6</v>
      </c>
      <c r="D35" s="14"/>
      <c r="E35" s="14">
        <v>235802.9</v>
      </c>
      <c r="F35" s="14"/>
      <c r="G35" s="81">
        <f t="shared" si="2"/>
        <v>87.58724258099122</v>
      </c>
    </row>
    <row r="36" spans="1:7" ht="15">
      <c r="A36" s="83">
        <v>702</v>
      </c>
      <c r="B36" s="116" t="s">
        <v>70</v>
      </c>
      <c r="C36" s="13">
        <v>702011</v>
      </c>
      <c r="D36" s="13"/>
      <c r="E36" s="13">
        <v>612441.7</v>
      </c>
      <c r="F36" s="13"/>
      <c r="G36" s="75">
        <f t="shared" si="2"/>
        <v>87.24104038255811</v>
      </c>
    </row>
    <row r="37" spans="1:7" ht="15">
      <c r="A37" s="83">
        <v>707</v>
      </c>
      <c r="B37" s="116" t="s">
        <v>71</v>
      </c>
      <c r="C37" s="13">
        <v>21573</v>
      </c>
      <c r="D37" s="13"/>
      <c r="E37" s="13">
        <v>17573.4</v>
      </c>
      <c r="F37" s="13"/>
      <c r="G37" s="75">
        <f t="shared" si="2"/>
        <v>81.46015853149771</v>
      </c>
    </row>
    <row r="38" spans="1:7" ht="15.75" thickBot="1">
      <c r="A38" s="84">
        <v>709</v>
      </c>
      <c r="B38" s="117" t="s">
        <v>72</v>
      </c>
      <c r="C38" s="15">
        <v>23736.9</v>
      </c>
      <c r="D38" s="15"/>
      <c r="E38" s="15">
        <v>20243</v>
      </c>
      <c r="F38" s="15"/>
      <c r="G38" s="77">
        <f t="shared" si="2"/>
        <v>85.28072326209403</v>
      </c>
    </row>
    <row r="39" spans="1:7" ht="15" thickBot="1">
      <c r="A39" s="108">
        <v>800</v>
      </c>
      <c r="B39" s="115" t="s">
        <v>73</v>
      </c>
      <c r="C39" s="16">
        <f>C40+C41</f>
        <v>65485.6</v>
      </c>
      <c r="D39" s="16">
        <f>D40+D41</f>
        <v>0</v>
      </c>
      <c r="E39" s="16">
        <f>E40+E41</f>
        <v>57098.9</v>
      </c>
      <c r="F39" s="16"/>
      <c r="G39" s="71">
        <f t="shared" si="2"/>
        <v>87.19306229155723</v>
      </c>
    </row>
    <row r="40" spans="1:7" ht="15">
      <c r="A40" s="92">
        <v>801</v>
      </c>
      <c r="B40" s="119" t="s">
        <v>74</v>
      </c>
      <c r="C40" s="93">
        <v>60161.7</v>
      </c>
      <c r="D40" s="93"/>
      <c r="E40" s="93">
        <v>52398.8</v>
      </c>
      <c r="F40" s="93"/>
      <c r="G40" s="94">
        <f t="shared" si="2"/>
        <v>87.09660797484115</v>
      </c>
    </row>
    <row r="41" spans="1:7" ht="15.75" thickBot="1">
      <c r="A41" s="95">
        <v>804</v>
      </c>
      <c r="B41" s="120" t="s">
        <v>108</v>
      </c>
      <c r="C41" s="96">
        <v>5323.9</v>
      </c>
      <c r="D41" s="96"/>
      <c r="E41" s="96">
        <v>4700.1</v>
      </c>
      <c r="F41" s="96"/>
      <c r="G41" s="97"/>
    </row>
    <row r="42" spans="1:7" ht="15" thickBot="1">
      <c r="A42" s="121">
        <v>1000</v>
      </c>
      <c r="B42" s="115" t="s">
        <v>76</v>
      </c>
      <c r="C42" s="16">
        <f>C43+C44+C45</f>
        <v>139801.4</v>
      </c>
      <c r="D42" s="16">
        <f>D43+D44+D45</f>
        <v>0</v>
      </c>
      <c r="E42" s="16">
        <f>E43+E44+E45</f>
        <v>121084.7</v>
      </c>
      <c r="F42" s="16"/>
      <c r="G42" s="71">
        <f t="shared" si="2"/>
        <v>86.61193664727249</v>
      </c>
    </row>
    <row r="43" spans="1:7" ht="15">
      <c r="A43" s="122">
        <v>1001</v>
      </c>
      <c r="B43" s="118" t="s">
        <v>102</v>
      </c>
      <c r="C43" s="14">
        <v>8095.1</v>
      </c>
      <c r="D43" s="14"/>
      <c r="E43" s="14">
        <v>7027.1</v>
      </c>
      <c r="F43" s="14"/>
      <c r="G43" s="81">
        <f t="shared" si="2"/>
        <v>86.80683376363478</v>
      </c>
    </row>
    <row r="44" spans="1:7" ht="15">
      <c r="A44" s="123">
        <v>1003</v>
      </c>
      <c r="B44" s="116" t="s">
        <v>77</v>
      </c>
      <c r="C44" s="13">
        <v>124428.4</v>
      </c>
      <c r="D44" s="13"/>
      <c r="E44" s="13">
        <v>108166.9</v>
      </c>
      <c r="F44" s="13"/>
      <c r="G44" s="75">
        <f t="shared" si="2"/>
        <v>86.93103825171745</v>
      </c>
    </row>
    <row r="45" spans="1:7" ht="15.75" thickBot="1">
      <c r="A45" s="124">
        <v>1006</v>
      </c>
      <c r="B45" s="117" t="s">
        <v>78</v>
      </c>
      <c r="C45" s="15">
        <v>7277.9</v>
      </c>
      <c r="D45" s="15"/>
      <c r="E45" s="15">
        <v>5890.7</v>
      </c>
      <c r="F45" s="15"/>
      <c r="G45" s="77">
        <f t="shared" si="2"/>
        <v>80.93955674026849</v>
      </c>
    </row>
    <row r="46" spans="1:7" ht="15" thickBot="1">
      <c r="A46" s="121">
        <v>1100</v>
      </c>
      <c r="B46" s="115" t="s">
        <v>75</v>
      </c>
      <c r="C46" s="16">
        <f>C47+C48+C49</f>
        <v>1239</v>
      </c>
      <c r="D46" s="16">
        <f>D47+D48+D49</f>
        <v>0</v>
      </c>
      <c r="E46" s="16">
        <f>E47+E48+E49</f>
        <v>648.5</v>
      </c>
      <c r="F46" s="16">
        <f>F47+F48+F49</f>
        <v>0</v>
      </c>
      <c r="G46" s="71">
        <f t="shared" si="2"/>
        <v>52.34059725585149</v>
      </c>
    </row>
    <row r="47" spans="1:7" ht="15">
      <c r="A47" s="122">
        <v>1101</v>
      </c>
      <c r="B47" s="118" t="s">
        <v>98</v>
      </c>
      <c r="C47" s="14">
        <v>0</v>
      </c>
      <c r="D47" s="14"/>
      <c r="E47" s="14">
        <v>0</v>
      </c>
      <c r="F47" s="14"/>
      <c r="G47" s="81">
        <v>0</v>
      </c>
    </row>
    <row r="48" spans="1:7" ht="15">
      <c r="A48" s="123">
        <v>1102</v>
      </c>
      <c r="B48" s="116" t="s">
        <v>99</v>
      </c>
      <c r="C48" s="13">
        <v>0</v>
      </c>
      <c r="D48" s="13"/>
      <c r="E48" s="13">
        <v>0</v>
      </c>
      <c r="F48" s="13"/>
      <c r="G48" s="75">
        <v>0</v>
      </c>
    </row>
    <row r="49" spans="1:7" ht="15.75" thickBot="1">
      <c r="A49" s="124">
        <v>1105</v>
      </c>
      <c r="B49" s="117" t="s">
        <v>103</v>
      </c>
      <c r="C49" s="15">
        <v>1239</v>
      </c>
      <c r="D49" s="15"/>
      <c r="E49" s="15">
        <v>648.5</v>
      </c>
      <c r="F49" s="15"/>
      <c r="G49" s="77">
        <f>E49/C49%</f>
        <v>52.34059725585149</v>
      </c>
    </row>
    <row r="50" spans="1:7" ht="15" thickBot="1">
      <c r="A50" s="121">
        <v>1200</v>
      </c>
      <c r="B50" s="115" t="s">
        <v>100</v>
      </c>
      <c r="C50" s="16">
        <v>0</v>
      </c>
      <c r="D50" s="16"/>
      <c r="E50" s="16">
        <v>0</v>
      </c>
      <c r="F50" s="16"/>
      <c r="G50" s="71">
        <v>0</v>
      </c>
    </row>
    <row r="51" spans="1:7" ht="15.75" thickBot="1">
      <c r="A51" s="121">
        <v>1300</v>
      </c>
      <c r="B51" s="115" t="s">
        <v>53</v>
      </c>
      <c r="C51" s="72">
        <v>1887</v>
      </c>
      <c r="D51" s="72"/>
      <c r="E51" s="72">
        <v>1.4</v>
      </c>
      <c r="F51" s="72"/>
      <c r="G51" s="73">
        <v>0</v>
      </c>
    </row>
    <row r="52" spans="1:7" ht="15.75" thickBot="1">
      <c r="A52" s="85"/>
      <c r="B52" s="86" t="s">
        <v>79</v>
      </c>
      <c r="C52" s="87">
        <f>C7+C16+C20+C28+C33+C34+C39+C42+C46+C50+C51</f>
        <v>1488776.9</v>
      </c>
      <c r="D52" s="87">
        <f>D7+D16+D20+D28+D33+D34+D39+D42+D46+D50</f>
        <v>0</v>
      </c>
      <c r="E52" s="87">
        <f>E7+E16+E20+E28+E39+E33+E34+E42+E46+E51</f>
        <v>1230613.9</v>
      </c>
      <c r="F52" s="88"/>
      <c r="G52" s="89">
        <f>E52/C52%</f>
        <v>82.65938973126195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34" t="s">
        <v>129</v>
      </c>
      <c r="B54" s="134"/>
      <c r="C54" s="1"/>
      <c r="D54" s="1"/>
      <c r="E54" s="1"/>
      <c r="F54" s="1"/>
      <c r="G54" s="1"/>
    </row>
    <row r="55" spans="1:7" ht="15">
      <c r="A55" s="1" t="s">
        <v>130</v>
      </c>
      <c r="B55" s="1"/>
      <c r="C55" s="1"/>
      <c r="D55" s="1"/>
      <c r="E55" s="1" t="s">
        <v>114</v>
      </c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 t="s">
        <v>106</v>
      </c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2016-12-09T10:29:58Z</cp:lastPrinted>
  <dcterms:created xsi:type="dcterms:W3CDTF">1996-10-08T23:32:33Z</dcterms:created>
  <dcterms:modified xsi:type="dcterms:W3CDTF">2016-12-09T10:34:34Z</dcterms:modified>
  <cp:category/>
  <cp:version/>
  <cp:contentType/>
  <cp:contentStatus/>
</cp:coreProperties>
</file>